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ddobre\Dropbox\Public\"/>
    </mc:Choice>
  </mc:AlternateContent>
  <bookViews>
    <workbookView xWindow="-15" yWindow="5565" windowWidth="12120" windowHeight="2820"/>
  </bookViews>
  <sheets>
    <sheet name="Hourly Rate Calculation" sheetId="7" r:id="rId1"/>
  </sheets>
  <definedNames>
    <definedName name="_xlnm._FilterDatabase" localSheetId="0" hidden="1">'Hourly Rate Calculation'!$B$5:$F$6</definedName>
    <definedName name="_xlnm.Print_Titles" localSheetId="0">'Hourly Rate Calculation'!$3:$3</definedName>
  </definedNames>
  <calcPr calcId="152511"/>
  <customWorkbookViews>
    <customWorkbookView name="Astrid - Personal View" guid="{BAAEBD33-55A1-4BE1-819C-02523CC96E6A}" mergeInterval="0" personalView="1" maximized="1" windowWidth="1003" windowHeight="233" activeSheetId="1"/>
    <customWorkbookView name="Eileen  Brewer - Personal View" guid="{CCE102FF-7A4A-40A9-B3BE-A5FD62318598}" mergeInterval="0" personalView="1" maximized="1" windowWidth="984" windowHeight="558" activeSheetId="1"/>
    <customWorkbookView name="Astrid Klopsch - Personal View" guid="{436D111F-628A-46A2-A6BF-7830CC8DF5B7}" mergeInterval="0" personalView="1" maximized="1" windowWidth="988" windowHeight="369" activeSheetId="1"/>
    <customWorkbookView name="darcie - Personal View" guid="{EEDD1B77-D165-48DB-B06A-8BE20C52DE8D}" mergeInterval="0" personalView="1" maximized="1" windowWidth="1020" windowHeight="592" activeSheetId="1"/>
  </customWorkbookViews>
</workbook>
</file>

<file path=xl/calcChain.xml><?xml version="1.0" encoding="utf-8"?>
<calcChain xmlns="http://schemas.openxmlformats.org/spreadsheetml/2006/main">
  <c r="F40" i="7" l="1"/>
  <c r="F38" i="7"/>
  <c r="F37" i="7"/>
  <c r="F36" i="7"/>
  <c r="C35" i="7"/>
  <c r="F35" i="7"/>
  <c r="F6" i="7"/>
  <c r="F11" i="7"/>
  <c r="F12" i="7"/>
  <c r="F13" i="7"/>
  <c r="F14" i="7"/>
  <c r="F15" i="7"/>
  <c r="F17" i="7"/>
  <c r="F18" i="7"/>
  <c r="F19" i="7"/>
  <c r="F20" i="7"/>
  <c r="F21" i="7"/>
  <c r="F22" i="7"/>
  <c r="F23" i="7"/>
  <c r="F24" i="7"/>
  <c r="F8" i="7" l="1"/>
  <c r="E16" i="7" l="1"/>
  <c r="F16" i="7" s="1"/>
  <c r="F26" i="7" s="1"/>
  <c r="E30" i="7" s="1"/>
  <c r="F30" i="7" s="1"/>
  <c r="E29" i="7"/>
  <c r="F29" i="7" s="1"/>
  <c r="F32" i="7" l="1"/>
  <c r="F41" i="7" s="1"/>
</calcChain>
</file>

<file path=xl/sharedStrings.xml><?xml version="1.0" encoding="utf-8"?>
<sst xmlns="http://schemas.openxmlformats.org/spreadsheetml/2006/main" count="58" uniqueCount="43">
  <si>
    <t>Notes</t>
  </si>
  <si>
    <t>Estimated
Subtotal</t>
  </si>
  <si>
    <t>Category</t>
  </si>
  <si>
    <t>Estimated
Cost per Unit</t>
  </si>
  <si>
    <t>Estimated
Quantity</t>
  </si>
  <si>
    <t>fsdds</t>
  </si>
  <si>
    <t xml:space="preserve">CONSULTING HOURLY FEES </t>
  </si>
  <si>
    <t>Unit of Measure</t>
  </si>
  <si>
    <t>Direct Costs</t>
  </si>
  <si>
    <t>Annual Salary</t>
  </si>
  <si>
    <t>yr</t>
  </si>
  <si>
    <t>Direct Costs Total</t>
  </si>
  <si>
    <t>Overhead Costs</t>
  </si>
  <si>
    <t>Healthcare premium &amp; extended medical</t>
  </si>
  <si>
    <t>mo</t>
  </si>
  <si>
    <t>Professional fees - accounting</t>
  </si>
  <si>
    <t>Professional fees - lawyer</t>
  </si>
  <si>
    <t>Bookkeeping services</t>
  </si>
  <si>
    <t>Office space rental</t>
  </si>
  <si>
    <t xml:space="preserve">Web hosting </t>
  </si>
  <si>
    <t>Marketing and advertising % of annual salary</t>
  </si>
  <si>
    <t>Office supplies</t>
  </si>
  <si>
    <t>Business cell phone charges</t>
  </si>
  <si>
    <t xml:space="preserve">Business vehicle expenses </t>
  </si>
  <si>
    <t>Professional membership fees</t>
  </si>
  <si>
    <t>Subscriptions (software, apps, magazines, etc)</t>
  </si>
  <si>
    <t>Amortization of equipment and software purchases</t>
  </si>
  <si>
    <t>Uncollected payments</t>
  </si>
  <si>
    <t>Overhead Costs Total</t>
  </si>
  <si>
    <t>Profit</t>
  </si>
  <si>
    <t>Profit on direct costs</t>
  </si>
  <si>
    <t>Profit on overhead costs</t>
  </si>
  <si>
    <t>Total Profit</t>
  </si>
  <si>
    <t>Total Yearly Hours</t>
  </si>
  <si>
    <t>Total Days</t>
  </si>
  <si>
    <t>Hours per Day</t>
  </si>
  <si>
    <t>Total Hours</t>
  </si>
  <si>
    <t>Total hours in a year</t>
  </si>
  <si>
    <t>Deduct holidays</t>
  </si>
  <si>
    <t>Deduct statutory holidays</t>
  </si>
  <si>
    <t>Deduct sick days</t>
  </si>
  <si>
    <t>Total Billable Hours</t>
  </si>
  <si>
    <t>ESTIMATED HOURLY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</si>
</sst>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[$$-409]#,##0.00_);[Red]\([$$-409]#,##0.00\)"/>
    <numFmt numFmtId="167" formatCode="[$$-409]#,##0.00"/>
    <numFmt numFmtId="168" formatCode="_-* #,##0_-;\-* #,##0_-;_-* &quot;-&quot;??_-;_-@_-"/>
    <numFmt numFmtId="169" formatCode="#,##0;[Red]#,##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9"/>
      <color indexed="20"/>
      <name val="Arial"/>
      <family val="2"/>
      <scheme val="minor"/>
    </font>
    <font>
      <sz val="9"/>
      <name val="Arial"/>
      <family val="2"/>
      <scheme val="minor"/>
    </font>
    <font>
      <sz val="9"/>
      <color indexed="20"/>
      <name val="Arial"/>
      <family val="2"/>
      <scheme val="minor"/>
    </font>
    <font>
      <b/>
      <sz val="10"/>
      <color indexed="9"/>
      <name val="Arial"/>
      <family val="2"/>
      <scheme val="minor"/>
    </font>
    <font>
      <sz val="10"/>
      <color indexed="9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color indexed="8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0"/>
      <color theme="0"/>
      <name val="Arial"/>
      <family val="2"/>
      <scheme val="minor"/>
    </font>
    <font>
      <b/>
      <sz val="9"/>
      <name val="Arial"/>
      <family val="2"/>
      <scheme val="major"/>
    </font>
    <font>
      <b/>
      <sz val="10"/>
      <color theme="0"/>
      <name val="Arial"/>
      <family val="2"/>
      <scheme val="major"/>
    </font>
    <font>
      <sz val="10"/>
      <color theme="0"/>
      <name val="Arial"/>
      <family val="2"/>
      <scheme val="minor"/>
    </font>
    <font>
      <b/>
      <sz val="12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3" fontId="11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right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4" fillId="0" borderId="0" xfId="1" applyNumberFormat="1" applyFont="1" applyFill="1" applyBorder="1" applyAlignment="1">
      <alignment horizontal="right" vertical="center" wrapText="1"/>
    </xf>
    <xf numFmtId="167" fontId="4" fillId="0" borderId="0" xfId="1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13" fillId="4" borderId="0" xfId="0" applyNumberFormat="1" applyFont="1" applyFill="1" applyBorder="1" applyAlignment="1">
      <alignment horizontal="center" vertical="center"/>
    </xf>
    <xf numFmtId="165" fontId="16" fillId="4" borderId="0" xfId="0" applyNumberFormat="1" applyFont="1" applyFill="1" applyBorder="1" applyAlignment="1">
      <alignment horizontal="right" vertical="center"/>
    </xf>
    <xf numFmtId="166" fontId="4" fillId="2" borderId="0" xfId="1" applyNumberFormat="1" applyFont="1" applyFill="1" applyBorder="1" applyAlignment="1">
      <alignment horizontal="right" vertical="center" wrapText="1"/>
    </xf>
    <xf numFmtId="167" fontId="4" fillId="2" borderId="0" xfId="1" applyNumberFormat="1" applyFont="1" applyFill="1" applyBorder="1" applyAlignment="1">
      <alignment horizontal="right" vertical="center" wrapText="1"/>
    </xf>
    <xf numFmtId="167" fontId="4" fillId="2" borderId="0" xfId="0" applyNumberFormat="1" applyFont="1" applyFill="1" applyBorder="1" applyAlignment="1">
      <alignment horizontal="right" vertical="center"/>
    </xf>
    <xf numFmtId="1" fontId="8" fillId="4" borderId="0" xfId="1" applyNumberFormat="1" applyFont="1" applyFill="1" applyBorder="1" applyAlignment="1">
      <alignment horizontal="center" vertical="center" wrapText="1"/>
    </xf>
    <xf numFmtId="165" fontId="8" fillId="4" borderId="0" xfId="1" applyNumberFormat="1" applyFont="1" applyFill="1" applyBorder="1" applyAlignment="1">
      <alignment horizontal="center" vertical="center" wrapText="1"/>
    </xf>
    <xf numFmtId="3" fontId="13" fillId="4" borderId="0" xfId="1" applyNumberFormat="1" applyFont="1" applyFill="1" applyBorder="1" applyAlignment="1">
      <alignment horizontal="center" vertical="center" wrapText="1"/>
    </xf>
    <xf numFmtId="165" fontId="13" fillId="4" borderId="0" xfId="1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right" vertical="center" wrapText="1"/>
    </xf>
    <xf numFmtId="166" fontId="3" fillId="3" borderId="3" xfId="1" applyNumberFormat="1" applyFont="1" applyFill="1" applyBorder="1" applyAlignment="1">
      <alignment horizontal="right" vertical="center" wrapText="1"/>
    </xf>
    <xf numFmtId="1" fontId="14" fillId="3" borderId="2" xfId="1" applyNumberFormat="1" applyFont="1" applyFill="1" applyBorder="1" applyAlignment="1">
      <alignment horizontal="center" vertical="center" wrapText="1"/>
    </xf>
    <xf numFmtId="165" fontId="14" fillId="3" borderId="2" xfId="1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 indent="1"/>
    </xf>
    <xf numFmtId="0" fontId="11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15" fillId="4" borderId="9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9" fontId="4" fillId="0" borderId="0" xfId="3" applyFont="1" applyFill="1" applyBorder="1" applyAlignment="1">
      <alignment horizontal="center" vertical="center" wrapText="1"/>
    </xf>
    <xf numFmtId="9" fontId="4" fillId="0" borderId="0" xfId="3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vertical="center"/>
    </xf>
    <xf numFmtId="3" fontId="13" fillId="4" borderId="5" xfId="0" applyNumberFormat="1" applyFont="1" applyFill="1" applyBorder="1" applyAlignment="1">
      <alignment horizontal="center" vertical="center"/>
    </xf>
    <xf numFmtId="165" fontId="16" fillId="4" borderId="5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/>
    </xf>
    <xf numFmtId="169" fontId="4" fillId="2" borderId="0" xfId="2" applyNumberFormat="1" applyFont="1" applyFill="1" applyBorder="1" applyAlignment="1">
      <alignment horizontal="right" vertical="center"/>
    </xf>
    <xf numFmtId="168" fontId="3" fillId="3" borderId="3" xfId="2" applyNumberFormat="1" applyFont="1" applyFill="1" applyBorder="1" applyAlignment="1">
      <alignment horizontal="right" vertical="center" wrapText="1"/>
    </xf>
    <xf numFmtId="0" fontId="17" fillId="4" borderId="11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vertical="center"/>
    </xf>
    <xf numFmtId="0" fontId="12" fillId="5" borderId="4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B1:G45"/>
  <sheetViews>
    <sheetView showGridLines="0" tabSelected="1" zoomScaleNormal="100" workbookViewId="0">
      <pane ySplit="3" topLeftCell="A4" activePane="bottomLeft" state="frozen"/>
      <selection pane="bottomLeft" activeCell="H10" sqref="H10"/>
    </sheetView>
  </sheetViews>
  <sheetFormatPr defaultRowHeight="12.75" x14ac:dyDescent="0.2"/>
  <cols>
    <col min="1" max="1" width="9.140625" style="1"/>
    <col min="2" max="2" width="46.140625" style="1" customWidth="1"/>
    <col min="3" max="4" width="13.28515625" style="19" customWidth="1"/>
    <col min="5" max="5" width="16.42578125" style="20" customWidth="1"/>
    <col min="6" max="6" width="15.140625" style="20" customWidth="1"/>
    <col min="7" max="7" width="32.5703125" style="1" customWidth="1"/>
    <col min="8" max="16384" width="9.140625" style="1"/>
  </cols>
  <sheetData>
    <row r="1" spans="2:7" ht="13.5" thickBot="1" x14ac:dyDescent="0.25"/>
    <row r="2" spans="2:7" ht="24.75" customHeight="1" x14ac:dyDescent="0.2">
      <c r="B2" s="71" t="s">
        <v>6</v>
      </c>
      <c r="C2" s="72"/>
      <c r="D2" s="72"/>
      <c r="E2" s="72"/>
      <c r="F2" s="72"/>
      <c r="G2" s="73"/>
    </row>
    <row r="3" spans="2:7" s="2" customFormat="1" ht="33" customHeight="1" x14ac:dyDescent="0.2">
      <c r="B3" s="38" t="s">
        <v>2</v>
      </c>
      <c r="C3" s="36" t="s">
        <v>4</v>
      </c>
      <c r="D3" s="36" t="s">
        <v>7</v>
      </c>
      <c r="E3" s="37" t="s">
        <v>3</v>
      </c>
      <c r="F3" s="37" t="s">
        <v>1</v>
      </c>
      <c r="G3" s="39" t="s">
        <v>0</v>
      </c>
    </row>
    <row r="4" spans="2:7" s="5" customFormat="1" ht="7.5" customHeight="1" x14ac:dyDescent="0.2">
      <c r="B4" s="40"/>
      <c r="C4" s="3"/>
      <c r="D4" s="3"/>
      <c r="E4" s="4"/>
      <c r="F4" s="4"/>
      <c r="G4" s="41"/>
    </row>
    <row r="5" spans="2:7" s="6" customFormat="1" ht="13.5" customHeight="1" x14ac:dyDescent="0.2">
      <c r="B5" s="42" t="s">
        <v>8</v>
      </c>
      <c r="C5" s="29"/>
      <c r="D5" s="29"/>
      <c r="E5" s="30"/>
      <c r="F5" s="30"/>
      <c r="G5" s="43" t="s">
        <v>5</v>
      </c>
    </row>
    <row r="6" spans="2:7" s="7" customFormat="1" ht="13.5" customHeight="1" x14ac:dyDescent="0.2">
      <c r="B6" s="44" t="s">
        <v>9</v>
      </c>
      <c r="C6" s="13">
        <v>1</v>
      </c>
      <c r="D6" s="13" t="s">
        <v>10</v>
      </c>
      <c r="E6" s="21">
        <v>90000</v>
      </c>
      <c r="F6" s="26">
        <f>SUM(C6*E6)</f>
        <v>90000</v>
      </c>
      <c r="G6" s="45"/>
    </row>
    <row r="7" spans="2:7" s="6" customFormat="1" ht="13.5" customHeight="1" x14ac:dyDescent="0.2">
      <c r="B7" s="44"/>
      <c r="C7" s="13"/>
      <c r="D7" s="13"/>
      <c r="E7" s="21"/>
      <c r="F7" s="26"/>
      <c r="G7" s="45"/>
    </row>
    <row r="8" spans="2:7" s="2" customFormat="1" ht="13.5" customHeight="1" x14ac:dyDescent="0.2">
      <c r="B8" s="46" t="s">
        <v>11</v>
      </c>
      <c r="C8" s="33"/>
      <c r="D8" s="33"/>
      <c r="E8" s="34"/>
      <c r="F8" s="35">
        <f>SUM(F6:F7)</f>
        <v>90000</v>
      </c>
      <c r="G8" s="47"/>
    </row>
    <row r="9" spans="2:7" s="5" customFormat="1" ht="7.5" customHeight="1" x14ac:dyDescent="0.2">
      <c r="B9" s="48"/>
      <c r="C9" s="8"/>
      <c r="D9" s="8"/>
      <c r="E9" s="9"/>
      <c r="F9" s="10"/>
      <c r="G9" s="49"/>
    </row>
    <row r="10" spans="2:7" s="6" customFormat="1" ht="13.5" customHeight="1" x14ac:dyDescent="0.2">
      <c r="B10" s="42" t="s">
        <v>12</v>
      </c>
      <c r="C10" s="31"/>
      <c r="D10" s="31"/>
      <c r="E10" s="32"/>
      <c r="F10" s="32"/>
      <c r="G10" s="50"/>
    </row>
    <row r="11" spans="2:7" s="6" customFormat="1" ht="13.5" customHeight="1" x14ac:dyDescent="0.2">
      <c r="B11" s="44" t="s">
        <v>13</v>
      </c>
      <c r="C11" s="13">
        <v>12</v>
      </c>
      <c r="D11" s="13" t="s">
        <v>14</v>
      </c>
      <c r="E11" s="22">
        <v>200</v>
      </c>
      <c r="F11" s="27">
        <f t="shared" ref="F11:F21" si="0">SUM(C11*E11)</f>
        <v>2400</v>
      </c>
      <c r="G11" s="45"/>
    </row>
    <row r="12" spans="2:7" s="6" customFormat="1" ht="13.5" customHeight="1" x14ac:dyDescent="0.2">
      <c r="B12" s="44" t="s">
        <v>15</v>
      </c>
      <c r="C12" s="13">
        <v>1</v>
      </c>
      <c r="D12" s="13" t="s">
        <v>10</v>
      </c>
      <c r="E12" s="22">
        <v>2500</v>
      </c>
      <c r="F12" s="27">
        <f t="shared" si="0"/>
        <v>2500</v>
      </c>
      <c r="G12" s="45"/>
    </row>
    <row r="13" spans="2:7" s="6" customFormat="1" ht="13.5" customHeight="1" x14ac:dyDescent="0.2">
      <c r="B13" s="44" t="s">
        <v>16</v>
      </c>
      <c r="C13" s="13">
        <v>1</v>
      </c>
      <c r="D13" s="13" t="s">
        <v>10</v>
      </c>
      <c r="E13" s="22">
        <v>2000</v>
      </c>
      <c r="F13" s="27">
        <f t="shared" si="0"/>
        <v>2000</v>
      </c>
      <c r="G13" s="45"/>
    </row>
    <row r="14" spans="2:7" s="6" customFormat="1" ht="13.5" customHeight="1" x14ac:dyDescent="0.2">
      <c r="B14" s="44" t="s">
        <v>17</v>
      </c>
      <c r="C14" s="13">
        <v>12</v>
      </c>
      <c r="D14" s="13" t="s">
        <v>14</v>
      </c>
      <c r="E14" s="22">
        <v>200</v>
      </c>
      <c r="F14" s="27">
        <f t="shared" si="0"/>
        <v>2400</v>
      </c>
      <c r="G14" s="45"/>
    </row>
    <row r="15" spans="2:7" s="6" customFormat="1" ht="13.5" customHeight="1" x14ac:dyDescent="0.2">
      <c r="B15" s="44" t="s">
        <v>18</v>
      </c>
      <c r="C15" s="13">
        <v>12</v>
      </c>
      <c r="D15" s="13" t="s">
        <v>14</v>
      </c>
      <c r="E15" s="22">
        <v>800</v>
      </c>
      <c r="F15" s="27">
        <f t="shared" si="0"/>
        <v>9600</v>
      </c>
      <c r="G15" s="45"/>
    </row>
    <row r="16" spans="2:7" s="6" customFormat="1" ht="13.5" customHeight="1" x14ac:dyDescent="0.2">
      <c r="B16" s="44" t="s">
        <v>20</v>
      </c>
      <c r="C16" s="58">
        <v>0.05</v>
      </c>
      <c r="D16" s="13" t="s">
        <v>10</v>
      </c>
      <c r="E16" s="22">
        <f>C16*F8</f>
        <v>4500</v>
      </c>
      <c r="F16" s="27">
        <f t="shared" si="0"/>
        <v>225</v>
      </c>
      <c r="G16" s="45"/>
    </row>
    <row r="17" spans="2:7" s="6" customFormat="1" ht="13.5" customHeight="1" x14ac:dyDescent="0.2">
      <c r="B17" s="44" t="s">
        <v>19</v>
      </c>
      <c r="C17" s="13">
        <v>1</v>
      </c>
      <c r="D17" s="13" t="s">
        <v>10</v>
      </c>
      <c r="E17" s="22">
        <v>150</v>
      </c>
      <c r="F17" s="27">
        <f t="shared" si="0"/>
        <v>150</v>
      </c>
      <c r="G17" s="45"/>
    </row>
    <row r="18" spans="2:7" x14ac:dyDescent="0.2">
      <c r="B18" s="44" t="s">
        <v>21</v>
      </c>
      <c r="C18" s="13">
        <v>12</v>
      </c>
      <c r="D18" s="13" t="s">
        <v>14</v>
      </c>
      <c r="E18" s="22">
        <v>100</v>
      </c>
      <c r="F18" s="27">
        <f t="shared" si="0"/>
        <v>1200</v>
      </c>
      <c r="G18" s="52"/>
    </row>
    <row r="19" spans="2:7" x14ac:dyDescent="0.2">
      <c r="B19" s="44" t="s">
        <v>22</v>
      </c>
      <c r="C19" s="13">
        <v>12</v>
      </c>
      <c r="D19" s="13" t="s">
        <v>14</v>
      </c>
      <c r="E19" s="22">
        <v>100</v>
      </c>
      <c r="F19" s="27">
        <f t="shared" si="0"/>
        <v>1200</v>
      </c>
      <c r="G19" s="52"/>
    </row>
    <row r="20" spans="2:7" x14ac:dyDescent="0.2">
      <c r="B20" s="44" t="s">
        <v>23</v>
      </c>
      <c r="C20" s="13">
        <v>12</v>
      </c>
      <c r="D20" s="13" t="s">
        <v>14</v>
      </c>
      <c r="E20" s="22">
        <v>1200</v>
      </c>
      <c r="F20" s="27">
        <f t="shared" si="0"/>
        <v>14400</v>
      </c>
      <c r="G20" s="52"/>
    </row>
    <row r="21" spans="2:7" x14ac:dyDescent="0.2">
      <c r="B21" s="44" t="s">
        <v>24</v>
      </c>
      <c r="C21" s="13">
        <v>1</v>
      </c>
      <c r="D21" s="13" t="s">
        <v>10</v>
      </c>
      <c r="E21" s="22">
        <v>1000</v>
      </c>
      <c r="F21" s="27">
        <f t="shared" si="0"/>
        <v>1000</v>
      </c>
      <c r="G21" s="52"/>
    </row>
    <row r="22" spans="2:7" x14ac:dyDescent="0.2">
      <c r="B22" s="44" t="s">
        <v>25</v>
      </c>
      <c r="C22" s="13">
        <v>12</v>
      </c>
      <c r="D22" s="13" t="s">
        <v>14</v>
      </c>
      <c r="E22" s="22">
        <v>500</v>
      </c>
      <c r="F22" s="27">
        <f t="shared" ref="F22:F24" si="1">E22*C22</f>
        <v>6000</v>
      </c>
      <c r="G22" s="52"/>
    </row>
    <row r="23" spans="2:7" x14ac:dyDescent="0.2">
      <c r="B23" s="44" t="s">
        <v>26</v>
      </c>
      <c r="C23" s="13">
        <v>1</v>
      </c>
      <c r="D23" s="13" t="s">
        <v>10</v>
      </c>
      <c r="E23" s="22">
        <v>500</v>
      </c>
      <c r="F23" s="27">
        <f t="shared" si="1"/>
        <v>500</v>
      </c>
      <c r="G23" s="52"/>
    </row>
    <row r="24" spans="2:7" x14ac:dyDescent="0.2">
      <c r="B24" s="44" t="s">
        <v>27</v>
      </c>
      <c r="C24" s="13">
        <v>1</v>
      </c>
      <c r="D24" s="13" t="s">
        <v>10</v>
      </c>
      <c r="E24" s="22">
        <v>1000</v>
      </c>
      <c r="F24" s="27">
        <f t="shared" si="1"/>
        <v>1000</v>
      </c>
      <c r="G24" s="52"/>
    </row>
    <row r="25" spans="2:7" x14ac:dyDescent="0.2">
      <c r="B25" s="44"/>
      <c r="C25" s="11"/>
      <c r="D25" s="11"/>
      <c r="E25" s="22"/>
      <c r="F25" s="27"/>
      <c r="G25" s="52"/>
    </row>
    <row r="26" spans="2:7" s="2" customFormat="1" ht="13.5" customHeight="1" x14ac:dyDescent="0.2">
      <c r="B26" s="46" t="s">
        <v>28</v>
      </c>
      <c r="C26" s="33"/>
      <c r="D26" s="33"/>
      <c r="E26" s="34"/>
      <c r="F26" s="35">
        <f>SUM(F11:F25)</f>
        <v>44575</v>
      </c>
      <c r="G26" s="47"/>
    </row>
    <row r="27" spans="2:7" x14ac:dyDescent="0.2">
      <c r="B27" s="53"/>
      <c r="C27" s="11"/>
      <c r="D27" s="11"/>
      <c r="E27" s="12"/>
      <c r="F27" s="12"/>
      <c r="G27" s="52"/>
    </row>
    <row r="28" spans="2:7" x14ac:dyDescent="0.2">
      <c r="B28" s="56" t="s">
        <v>29</v>
      </c>
      <c r="C28" s="24"/>
      <c r="D28" s="24"/>
      <c r="E28" s="25"/>
      <c r="F28" s="25"/>
      <c r="G28" s="51"/>
    </row>
    <row r="29" spans="2:7" x14ac:dyDescent="0.2">
      <c r="B29" s="57" t="s">
        <v>30</v>
      </c>
      <c r="C29" s="59">
        <v>0.15</v>
      </c>
      <c r="D29" s="23" t="s">
        <v>10</v>
      </c>
      <c r="E29" s="17">
        <f>F8*C29</f>
        <v>13500</v>
      </c>
      <c r="F29" s="28">
        <f>E29</f>
        <v>13500</v>
      </c>
      <c r="G29" s="55"/>
    </row>
    <row r="30" spans="2:7" x14ac:dyDescent="0.2">
      <c r="B30" s="57" t="s">
        <v>31</v>
      </c>
      <c r="C30" s="59">
        <v>0.15</v>
      </c>
      <c r="D30" s="23" t="s">
        <v>10</v>
      </c>
      <c r="E30" s="17">
        <f>F26*C30</f>
        <v>6686.25</v>
      </c>
      <c r="F30" s="28">
        <f>E30</f>
        <v>6686.25</v>
      </c>
      <c r="G30" s="55"/>
    </row>
    <row r="31" spans="2:7" x14ac:dyDescent="0.2">
      <c r="B31" s="54"/>
      <c r="C31" s="23"/>
      <c r="D31" s="23"/>
      <c r="E31" s="17"/>
      <c r="F31" s="28"/>
      <c r="G31" s="55"/>
    </row>
    <row r="32" spans="2:7" s="2" customFormat="1" ht="13.5" customHeight="1" x14ac:dyDescent="0.2">
      <c r="B32" s="46" t="s">
        <v>32</v>
      </c>
      <c r="C32" s="33"/>
      <c r="D32" s="33"/>
      <c r="E32" s="34"/>
      <c r="F32" s="35">
        <f>SUM(F29:F31)</f>
        <v>20186.25</v>
      </c>
      <c r="G32" s="47"/>
    </row>
    <row r="33" spans="2:7" ht="13.5" thickBot="1" x14ac:dyDescent="0.25">
      <c r="B33" s="14"/>
      <c r="C33" s="18"/>
      <c r="D33" s="18"/>
      <c r="E33" s="15"/>
      <c r="F33" s="15"/>
      <c r="G33" s="16"/>
    </row>
    <row r="34" spans="2:7" x14ac:dyDescent="0.2">
      <c r="B34" s="60" t="s">
        <v>33</v>
      </c>
      <c r="C34" s="61" t="s">
        <v>34</v>
      </c>
      <c r="D34" s="61" t="s">
        <v>35</v>
      </c>
      <c r="E34" s="62"/>
      <c r="F34" s="62" t="s">
        <v>36</v>
      </c>
      <c r="G34" s="63"/>
    </row>
    <row r="35" spans="2:7" x14ac:dyDescent="0.2">
      <c r="B35" s="57" t="s">
        <v>37</v>
      </c>
      <c r="C35" s="13">
        <f>52*5</f>
        <v>260</v>
      </c>
      <c r="D35" s="23">
        <v>8</v>
      </c>
      <c r="E35" s="17"/>
      <c r="F35" s="67">
        <f>C35*D35</f>
        <v>2080</v>
      </c>
      <c r="G35" s="55"/>
    </row>
    <row r="36" spans="2:7" x14ac:dyDescent="0.2">
      <c r="B36" s="57" t="s">
        <v>38</v>
      </c>
      <c r="C36" s="13">
        <v>15</v>
      </c>
      <c r="D36" s="23">
        <v>8</v>
      </c>
      <c r="E36" s="17"/>
      <c r="F36" s="67">
        <f>-C36*D36</f>
        <v>-120</v>
      </c>
      <c r="G36" s="55"/>
    </row>
    <row r="37" spans="2:7" x14ac:dyDescent="0.2">
      <c r="B37" s="57" t="s">
        <v>39</v>
      </c>
      <c r="C37" s="13">
        <v>10</v>
      </c>
      <c r="D37" s="23">
        <v>8</v>
      </c>
      <c r="E37" s="17"/>
      <c r="F37" s="67">
        <f>-C37*D37</f>
        <v>-80</v>
      </c>
      <c r="G37" s="55"/>
    </row>
    <row r="38" spans="2:7" x14ac:dyDescent="0.2">
      <c r="B38" s="57" t="s">
        <v>40</v>
      </c>
      <c r="C38" s="13">
        <v>6</v>
      </c>
      <c r="D38" s="23">
        <v>8</v>
      </c>
      <c r="E38" s="17"/>
      <c r="F38" s="67">
        <f>-C38*D38</f>
        <v>-48</v>
      </c>
      <c r="G38" s="55"/>
    </row>
    <row r="39" spans="2:7" x14ac:dyDescent="0.2">
      <c r="B39" s="54"/>
      <c r="C39" s="23"/>
      <c r="D39" s="23"/>
      <c r="E39" s="17"/>
      <c r="F39" s="28"/>
      <c r="G39" s="55"/>
    </row>
    <row r="40" spans="2:7" s="2" customFormat="1" ht="13.5" customHeight="1" x14ac:dyDescent="0.2">
      <c r="B40" s="46" t="s">
        <v>41</v>
      </c>
      <c r="C40" s="33"/>
      <c r="D40" s="33"/>
      <c r="E40" s="34"/>
      <c r="F40" s="68">
        <f>SUM(F35:F39)</f>
        <v>1832</v>
      </c>
      <c r="G40" s="47"/>
    </row>
    <row r="41" spans="2:7" ht="24.75" customHeight="1" thickBot="1" x14ac:dyDescent="0.25">
      <c r="B41" s="69" t="s">
        <v>42</v>
      </c>
      <c r="C41" s="70"/>
      <c r="D41" s="64"/>
      <c r="E41" s="65"/>
      <c r="F41" s="65">
        <f>(F32+F26+F8)/F40</f>
        <v>84.476664847161572</v>
      </c>
      <c r="G41" s="66"/>
    </row>
    <row r="42" spans="2:7" x14ac:dyDescent="0.2">
      <c r="B42" s="14"/>
    </row>
    <row r="43" spans="2:7" x14ac:dyDescent="0.2">
      <c r="B43" s="14"/>
    </row>
    <row r="45" spans="2:7" x14ac:dyDescent="0.2">
      <c r="F45" s="15"/>
    </row>
  </sheetData>
  <mergeCells count="2">
    <mergeCell ref="B41:C41"/>
    <mergeCell ref="B2:G2"/>
  </mergeCells>
  <phoneticPr fontId="2" type="noConversion"/>
  <printOptions horizontalCentered="1"/>
  <pageMargins left="0.75" right="0.75" top="0.5" bottom="0.5" header="0.5" footer="0.2"/>
  <pageSetup fitToHeight="0" orientation="landscape" horizontalDpi="300" verticalDpi="300" r:id="rId1"/>
  <headerFooter alignWithMargins="0">
    <oddFooter>&amp;LConfidential &amp; Proprietary&amp;R&amp;8Page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360EF52-59D0-41BF-88F3-B997C1573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Hourly Rate Calculation</vt:lpstr>
      <vt:lpstr>'Hourly Rate Calculation'!Print_Titles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Marketing budget plan estimates</dc:title>
  <dc:creator>ddobre</dc:creator>
  <cp:keywords/>
  <cp:lastModifiedBy>ddobre</cp:lastModifiedBy>
  <cp:lastPrinted>2012-03-09T23:22:43Z</cp:lastPrinted>
  <dcterms:created xsi:type="dcterms:W3CDTF">2016-04-09T01:50:26Z</dcterms:created>
  <dcterms:modified xsi:type="dcterms:W3CDTF">2016-04-09T05:22:41Z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TC011507371033</vt:lpwstr>
  </property>
  <property fmtid="{D5CDD505-2E9C-101B-9397-08002B2CF9AE}" pid="3" name="PS9Connected">
    <vt:bool>true</vt:bool>
  </property>
</Properties>
</file>